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omuchfun\Desktop\"/>
    </mc:Choice>
  </mc:AlternateContent>
  <bookViews>
    <workbookView xWindow="0" yWindow="0" windowWidth="28800" windowHeight="11235"/>
  </bookViews>
  <sheets>
    <sheet name="Доклад B2B" sheetId="1" r:id="rId1"/>
  </sheets>
  <definedNames>
    <definedName name="_xlnm._FilterDatabase" localSheetId="0" hidden="1">'Доклад B2B'!$A$13:$O$58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D8" i="1"/>
  <c r="B8" i="1"/>
  <c r="H7" i="1"/>
  <c r="F7" i="1"/>
  <c r="B7" i="1"/>
  <c r="H6" i="1"/>
  <c r="F6" i="1"/>
  <c r="D6" i="1"/>
  <c r="B6" i="1"/>
  <c r="H5" i="1"/>
  <c r="F5" i="1"/>
  <c r="D5" i="1"/>
  <c r="B5" i="1"/>
  <c r="H4" i="1"/>
  <c r="F4" i="1"/>
  <c r="D4" i="1"/>
  <c r="D3" i="1"/>
</calcChain>
</file>

<file path=xl/sharedStrings.xml><?xml version="1.0" encoding="utf-8"?>
<sst xmlns="http://schemas.openxmlformats.org/spreadsheetml/2006/main" count="436" uniqueCount="108">
  <si>
    <t>Доклад период:</t>
  </si>
  <si>
    <t>1 ден</t>
  </si>
  <si>
    <t>03.10.2025</t>
  </si>
  <si>
    <t>Гр. Пловдив</t>
  </si>
  <si>
    <t>Общо действия:</t>
  </si>
  <si>
    <t>Направени Завки (бр.):</t>
  </si>
  <si>
    <t xml:space="preserve">Интерес към продукта % </t>
  </si>
  <si>
    <t>Обекти Регион:</t>
  </si>
  <si>
    <t>Kонтакт с управител:</t>
  </si>
  <si>
    <t>Голям:</t>
  </si>
  <si>
    <t>Северо-Източен:</t>
  </si>
  <si>
    <t>Визити:</t>
  </si>
  <si>
    <t>Оставени физ.рекл.матер.:</t>
  </si>
  <si>
    <t>Среден:</t>
  </si>
  <si>
    <t>Северо-Западен:</t>
  </si>
  <si>
    <t>Обаждания:</t>
  </si>
  <si>
    <t>Изпратени онлайн.рекл.матер.:</t>
  </si>
  <si>
    <t>Нисък:</t>
  </si>
  <si>
    <t>Юго-Източен:</t>
  </si>
  <si>
    <t>Еmail:</t>
  </si>
  <si>
    <t>Нулев:</t>
  </si>
  <si>
    <t>Юго-Западен:</t>
  </si>
  <si>
    <t>Viber:</t>
  </si>
  <si>
    <t>Заявки обща стойност (лв.):</t>
  </si>
  <si>
    <t>Централен:</t>
  </si>
  <si>
    <t xml:space="preserve">Оставени физически </t>
  </si>
  <si>
    <t xml:space="preserve">Изпратени </t>
  </si>
  <si>
    <t>Юго-Западен</t>
  </si>
  <si>
    <t>Визита</t>
  </si>
  <si>
    <t>Да</t>
  </si>
  <si>
    <t>Голям</t>
  </si>
  <si>
    <t>Действие номер:</t>
  </si>
  <si>
    <t>Дата:</t>
  </si>
  <si>
    <t>Обект ID:</t>
  </si>
  <si>
    <t>Обект Район:</t>
  </si>
  <si>
    <t>Вид Действие:</t>
  </si>
  <si>
    <t>Kонтакт с управител / собственик:</t>
  </si>
  <si>
    <t>Направена Завка:</t>
  </si>
  <si>
    <t>рекламни материали:</t>
  </si>
  <si>
    <t>Интерес към продукта:</t>
  </si>
  <si>
    <t>Забележка 1:</t>
  </si>
  <si>
    <t>Забележка 2:</t>
  </si>
  <si>
    <t>Заявка Стойност (лв)</t>
  </si>
  <si>
    <t>Северо-Източен</t>
  </si>
  <si>
    <t>Обаждане</t>
  </si>
  <si>
    <t>Не</t>
  </si>
  <si>
    <t>Среден</t>
  </si>
  <si>
    <t>Юго-Източен</t>
  </si>
  <si>
    <t>Email</t>
  </si>
  <si>
    <t>Нисък</t>
  </si>
  <si>
    <t>03.10.2032</t>
  </si>
  <si>
    <t>Северо-Западен</t>
  </si>
  <si>
    <t>Нулев</t>
  </si>
  <si>
    <t>няма го управителя</t>
  </si>
  <si>
    <t>Viber</t>
  </si>
  <si>
    <t>03.10.2027</t>
  </si>
  <si>
    <t>Централен</t>
  </si>
  <si>
    <t>заявка 110 лв</t>
  </si>
  <si>
    <t>03.10.2047</t>
  </si>
  <si>
    <t>има ли са лош опит с подобен продукт</t>
  </si>
  <si>
    <t>нужно им е време</t>
  </si>
  <si>
    <t>03.10.2031</t>
  </si>
  <si>
    <t>03.10.2041</t>
  </si>
  <si>
    <t>високи цени</t>
  </si>
  <si>
    <t>03.10.2033</t>
  </si>
  <si>
    <t>работят с други производители</t>
  </si>
  <si>
    <t>03.10.2069</t>
  </si>
  <si>
    <t>03.10.2049</t>
  </si>
  <si>
    <t>03.10.2035</t>
  </si>
  <si>
    <t>прогнозират нисък интерес към продукта</t>
  </si>
  <si>
    <t>03.10.2036</t>
  </si>
  <si>
    <t>03.10.2045</t>
  </si>
  <si>
    <t>03.10.2068</t>
  </si>
  <si>
    <t>03.10.2037</t>
  </si>
  <si>
    <t>03.10.2067</t>
  </si>
  <si>
    <t>заявка 90 лв</t>
  </si>
  <si>
    <t>03.10.2048</t>
  </si>
  <si>
    <t>03.10.2050</t>
  </si>
  <si>
    <t>03.10.2046</t>
  </si>
  <si>
    <t>03.10.2034</t>
  </si>
  <si>
    <t>03.10.2044</t>
  </si>
  <si>
    <t>03.10.2030</t>
  </si>
  <si>
    <t>03.10.2039</t>
  </si>
  <si>
    <t>заявка 230 лв</t>
  </si>
  <si>
    <t>03.10.2043</t>
  </si>
  <si>
    <t>03.10.2040</t>
  </si>
  <si>
    <t>03.10.2056</t>
  </si>
  <si>
    <t>03.10.2051</t>
  </si>
  <si>
    <t>03.10.2053</t>
  </si>
  <si>
    <t>03.10.2057</t>
  </si>
  <si>
    <t>03.10.2029</t>
  </si>
  <si>
    <t>03.10.2026</t>
  </si>
  <si>
    <t>03.10.2028</t>
  </si>
  <si>
    <t>03.10.2038</t>
  </si>
  <si>
    <t>03.10.2042</t>
  </si>
  <si>
    <t>03.10.2052</t>
  </si>
  <si>
    <t>ще поръчат скоро</t>
  </si>
  <si>
    <t>03.10.2055</t>
  </si>
  <si>
    <t>03.10.2059</t>
  </si>
  <si>
    <t>03.10.2054</t>
  </si>
  <si>
    <t>03.10.2065</t>
  </si>
  <si>
    <t>03.10.2058</t>
  </si>
  <si>
    <t>03.10.2064</t>
  </si>
  <si>
    <t>03.10.2061</t>
  </si>
  <si>
    <t>03.10.2062</t>
  </si>
  <si>
    <t>03.10.2063</t>
  </si>
  <si>
    <t>03.10.2060</t>
  </si>
  <si>
    <t>03.10.2066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</si>
</sst>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3" borderId="0" xfId="0" applyFill="1"/>
    <xf numFmtId="0" fontId="2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2" borderId="1" xfId="1" applyAlignment="1">
      <alignment horizontal="center"/>
    </xf>
    <xf numFmtId="0" fontId="0" fillId="8" borderId="0" xfId="0" applyFill="1" applyAlignment="1">
      <alignment horizontal="center"/>
    </xf>
    <xf numFmtId="0" fontId="0" fillId="8" borderId="0" xfId="0" applyFill="1"/>
    <xf numFmtId="0" fontId="0" fillId="8" borderId="0" xfId="0" applyFill="1" applyBorder="1"/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Input" xfId="1" builtinId="20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37"/>
  <sheetViews>
    <sheetView tabSelected="1" workbookViewId="0">
      <pane ySplit="9" topLeftCell="A10" activePane="bottomLeft" state="frozen"/>
      <selection pane="bottomLeft" activeCell="H19" sqref="H19"/>
    </sheetView>
  </sheetViews>
  <sheetFormatPr defaultRowHeight="15" x14ac:dyDescent="0.25"/>
  <cols>
    <col min="1" max="1" width="25" style="1" customWidth="1"/>
    <col min="2" max="2" width="19.5703125" style="1" customWidth="1"/>
    <col min="3" max="3" width="32" style="1" customWidth="1"/>
    <col min="4" max="4" width="19" style="1" customWidth="1"/>
    <col min="5" max="5" width="18.140625" style="1" customWidth="1"/>
    <col min="6" max="6" width="32.5703125" style="1" customWidth="1"/>
    <col min="7" max="7" width="22.140625" style="1" customWidth="1"/>
    <col min="8" max="8" width="42.28515625" style="1" customWidth="1"/>
    <col min="9" max="9" width="28" style="1" customWidth="1"/>
    <col min="10" max="10" width="35" style="1" customWidth="1"/>
    <col min="11" max="11" width="43" style="1" customWidth="1"/>
    <col min="12" max="12" width="39.28515625" style="1" customWidth="1"/>
    <col min="13" max="13" width="39" style="1" customWidth="1"/>
    <col min="14" max="14" width="38.42578125" style="1" customWidth="1"/>
    <col min="15" max="15" width="39.42578125" style="1" customWidth="1"/>
    <col min="16" max="16" width="21" style="1" customWidth="1"/>
    <col min="18" max="18" width="27.42578125" customWidth="1"/>
  </cols>
  <sheetData>
    <row r="1" spans="1:45" x14ac:dyDescent="0.25">
      <c r="B1" s="1" t="s">
        <v>0</v>
      </c>
      <c r="C1" s="1" t="s">
        <v>1</v>
      </c>
      <c r="D1" s="1" t="s">
        <v>2</v>
      </c>
      <c r="E1" s="1" t="s">
        <v>3</v>
      </c>
      <c r="J1"/>
      <c r="K1"/>
      <c r="L1"/>
      <c r="M1"/>
      <c r="N1"/>
      <c r="O1"/>
    </row>
    <row r="2" spans="1:45" s="3" customFormat="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/>
      <c r="K2"/>
      <c r="L2"/>
      <c r="M2"/>
      <c r="N2"/>
      <c r="O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ht="15.75" thickBot="1" x14ac:dyDescent="0.3">
      <c r="A3" s="4" t="s">
        <v>4</v>
      </c>
      <c r="B3" s="5">
        <v>45</v>
      </c>
      <c r="C3" s="6" t="s">
        <v>5</v>
      </c>
      <c r="D3" s="7">
        <f>COUNTIF(M14:M234, "&gt;0")</f>
        <v>3</v>
      </c>
      <c r="E3" s="8" t="s">
        <v>6</v>
      </c>
      <c r="F3" s="9"/>
      <c r="G3" s="10" t="s">
        <v>7</v>
      </c>
      <c r="H3" s="11"/>
      <c r="I3"/>
      <c r="J3"/>
      <c r="K3"/>
      <c r="L3"/>
      <c r="M3"/>
      <c r="N3"/>
      <c r="O3"/>
      <c r="P3" s="1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s="3" customFormat="1" x14ac:dyDescent="0.25">
      <c r="A4" s="13"/>
      <c r="B4" s="14"/>
      <c r="C4" s="13" t="s">
        <v>8</v>
      </c>
      <c r="D4" s="14">
        <f>COUNTIF(F14:F119,"Да")</f>
        <v>14</v>
      </c>
      <c r="E4" s="13" t="s">
        <v>9</v>
      </c>
      <c r="F4" s="14">
        <f>COUNTIF(J14:J330,"Голям")</f>
        <v>18</v>
      </c>
      <c r="G4" s="13" t="s">
        <v>10</v>
      </c>
      <c r="H4" s="14">
        <f>COUNTIF(D14:D319,"Северо-Източен")</f>
        <v>0</v>
      </c>
      <c r="I4"/>
      <c r="J4"/>
      <c r="K4"/>
      <c r="L4"/>
      <c r="M4"/>
      <c r="N4"/>
      <c r="O4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spans="1:45" x14ac:dyDescent="0.25">
      <c r="A5" s="13" t="s">
        <v>11</v>
      </c>
      <c r="B5" s="14">
        <f>COUNTIF(E10:E119,"Визита")</f>
        <v>12</v>
      </c>
      <c r="C5" s="13" t="s">
        <v>12</v>
      </c>
      <c r="D5" s="14">
        <f>COUNTIF(H14:H119,"Да")</f>
        <v>9</v>
      </c>
      <c r="E5" s="13" t="s">
        <v>13</v>
      </c>
      <c r="F5" s="14">
        <f>COUNTIF(J14:J330,"Среден")</f>
        <v>12</v>
      </c>
      <c r="G5" s="13" t="s">
        <v>14</v>
      </c>
      <c r="H5" s="14">
        <f>COUNTIF(D14:D319,"Северо-Западен")</f>
        <v>3</v>
      </c>
      <c r="I5"/>
      <c r="J5"/>
      <c r="K5"/>
      <c r="L5"/>
      <c r="M5"/>
      <c r="N5"/>
      <c r="O5"/>
      <c r="P5" s="1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spans="1:45" s="3" customFormat="1" x14ac:dyDescent="0.25">
      <c r="A6" s="13" t="s">
        <v>15</v>
      </c>
      <c r="B6" s="14">
        <f>COUNTIF(E10:E319,"Обаждане")</f>
        <v>18</v>
      </c>
      <c r="C6" s="13" t="s">
        <v>16</v>
      </c>
      <c r="D6" s="14">
        <f>COUNTIF(I14:I119,"Да")</f>
        <v>15</v>
      </c>
      <c r="E6" s="13" t="s">
        <v>17</v>
      </c>
      <c r="F6" s="14">
        <f>COUNTIF(J14:J330,"Нисък")</f>
        <v>6</v>
      </c>
      <c r="G6" s="13" t="s">
        <v>18</v>
      </c>
      <c r="H6" s="14">
        <f>COUNTIF(D14:D319,"Юго-Източен")</f>
        <v>0</v>
      </c>
      <c r="I6"/>
      <c r="J6"/>
      <c r="K6"/>
      <c r="L6"/>
      <c r="M6"/>
      <c r="N6"/>
      <c r="O6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</row>
    <row r="7" spans="1:45" x14ac:dyDescent="0.25">
      <c r="A7" s="13" t="s">
        <v>19</v>
      </c>
      <c r="B7" s="14">
        <f>COUNTIF(E10:E319,"Email")</f>
        <v>2</v>
      </c>
      <c r="C7" s="13"/>
      <c r="D7" s="14"/>
      <c r="E7" s="13" t="s">
        <v>20</v>
      </c>
      <c r="F7" s="14">
        <f>COUNTIF(J14:J330,"Нулев")</f>
        <v>9</v>
      </c>
      <c r="G7" s="13" t="s">
        <v>21</v>
      </c>
      <c r="H7" s="14">
        <f>COUNTIF(D14:D319,"Юго-Западен")</f>
        <v>7</v>
      </c>
      <c r="I7"/>
      <c r="J7"/>
      <c r="K7"/>
      <c r="L7"/>
      <c r="M7"/>
      <c r="N7"/>
      <c r="O7"/>
      <c r="P7" s="1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</row>
    <row r="8" spans="1:45" s="3" customFormat="1" ht="15.75" thickBot="1" x14ac:dyDescent="0.3">
      <c r="A8" s="15" t="s">
        <v>22</v>
      </c>
      <c r="B8" s="16">
        <f>COUNTIF(E10:E319,"Viber")</f>
        <v>13</v>
      </c>
      <c r="C8" s="17" t="s">
        <v>23</v>
      </c>
      <c r="D8" s="17">
        <f>SUM(M:M)</f>
        <v>430</v>
      </c>
      <c r="E8" s="15"/>
      <c r="F8" s="16"/>
      <c r="G8" s="15" t="s">
        <v>24</v>
      </c>
      <c r="H8" s="16">
        <f>COUNTIF(D14:D319,"Централен")</f>
        <v>35</v>
      </c>
      <c r="I8"/>
      <c r="J8"/>
      <c r="K8"/>
      <c r="L8"/>
      <c r="M8"/>
      <c r="N8"/>
      <c r="O8"/>
      <c r="P8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</row>
    <row r="9" spans="1:45" s="19" customFormat="1" x14ac:dyDescent="0.25">
      <c r="A9" s="12"/>
      <c r="B9" s="18"/>
      <c r="C9" s="18"/>
      <c r="D9" s="18"/>
      <c r="E9" s="18"/>
      <c r="H9" s="20"/>
      <c r="I9"/>
      <c r="J9"/>
      <c r="K9"/>
      <c r="L9"/>
      <c r="M9"/>
      <c r="N9"/>
      <c r="O9"/>
      <c r="P9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</row>
    <row r="11" spans="1:45" x14ac:dyDescent="0.25">
      <c r="A11" s="21"/>
      <c r="B11" s="21"/>
      <c r="C11" s="21"/>
      <c r="D11" s="21"/>
      <c r="H11" s="21" t="s">
        <v>25</v>
      </c>
      <c r="I11" s="21" t="s">
        <v>26</v>
      </c>
      <c r="J11" s="21"/>
      <c r="K11" s="21"/>
      <c r="L11" s="21"/>
      <c r="M11" s="21"/>
      <c r="N11" s="21"/>
      <c r="O11" s="21"/>
      <c r="P11" s="21"/>
      <c r="R11" s="1" t="s">
        <v>27</v>
      </c>
      <c r="T11" s="1" t="s">
        <v>28</v>
      </c>
      <c r="V11" t="s">
        <v>29</v>
      </c>
      <c r="W11" t="s">
        <v>30</v>
      </c>
    </row>
    <row r="12" spans="1:45" x14ac:dyDescent="0.25">
      <c r="A12" s="21" t="s">
        <v>31</v>
      </c>
      <c r="B12" s="21" t="s">
        <v>32</v>
      </c>
      <c r="C12" s="21" t="s">
        <v>33</v>
      </c>
      <c r="D12" s="21" t="s">
        <v>34</v>
      </c>
      <c r="E12" s="21" t="s">
        <v>35</v>
      </c>
      <c r="F12" s="21" t="s">
        <v>36</v>
      </c>
      <c r="G12" s="21" t="s">
        <v>37</v>
      </c>
      <c r="H12" s="21" t="s">
        <v>38</v>
      </c>
      <c r="I12" s="21" t="s">
        <v>38</v>
      </c>
      <c r="J12" s="21" t="s">
        <v>39</v>
      </c>
      <c r="K12" s="21" t="s">
        <v>40</v>
      </c>
      <c r="L12" s="21" t="s">
        <v>41</v>
      </c>
      <c r="M12" s="21" t="s">
        <v>42</v>
      </c>
      <c r="N12" s="21"/>
      <c r="O12" s="21"/>
      <c r="R12" s="1" t="s">
        <v>43</v>
      </c>
      <c r="T12" s="22" t="s">
        <v>44</v>
      </c>
      <c r="U12" s="21"/>
      <c r="V12" t="s">
        <v>45</v>
      </c>
      <c r="W12" t="s">
        <v>46</v>
      </c>
    </row>
    <row r="13" spans="1:45" x14ac:dyDescent="0.25">
      <c r="C13" s="21"/>
      <c r="D13" s="21"/>
      <c r="E13" s="21"/>
      <c r="F13" s="21"/>
      <c r="G13" s="21"/>
      <c r="H13" s="21"/>
      <c r="I13" s="21"/>
      <c r="J13" s="21"/>
      <c r="K13" s="21"/>
      <c r="L13" s="21"/>
      <c r="N13" s="21"/>
      <c r="R13" s="1" t="s">
        <v>47</v>
      </c>
      <c r="T13" s="1" t="s">
        <v>48</v>
      </c>
      <c r="W13" t="s">
        <v>49</v>
      </c>
    </row>
    <row r="14" spans="1:45" x14ac:dyDescent="0.25">
      <c r="A14" s="1">
        <v>8</v>
      </c>
      <c r="B14" s="22" t="s">
        <v>50</v>
      </c>
      <c r="C14" s="1">
        <v>5</v>
      </c>
      <c r="D14" s="1" t="s">
        <v>51</v>
      </c>
      <c r="E14" s="1" t="s">
        <v>48</v>
      </c>
      <c r="F14" s="1" t="s">
        <v>29</v>
      </c>
      <c r="G14" s="1" t="s">
        <v>29</v>
      </c>
      <c r="H14" s="1" t="s">
        <v>45</v>
      </c>
      <c r="I14" s="1" t="s">
        <v>29</v>
      </c>
      <c r="J14" s="1" t="s">
        <v>52</v>
      </c>
      <c r="K14" s="1" t="s">
        <v>53</v>
      </c>
      <c r="R14" s="1" t="s">
        <v>51</v>
      </c>
      <c r="T14" s="1" t="s">
        <v>54</v>
      </c>
      <c r="W14" t="s">
        <v>52</v>
      </c>
    </row>
    <row r="15" spans="1:45" x14ac:dyDescent="0.25">
      <c r="A15" s="1">
        <v>3</v>
      </c>
      <c r="B15" s="22" t="s">
        <v>55</v>
      </c>
      <c r="C15" s="1">
        <v>3</v>
      </c>
      <c r="D15" s="1" t="s">
        <v>56</v>
      </c>
      <c r="E15" s="1" t="s">
        <v>48</v>
      </c>
      <c r="F15" s="1" t="s">
        <v>29</v>
      </c>
      <c r="G15" s="1" t="s">
        <v>29</v>
      </c>
      <c r="H15" s="1" t="s">
        <v>45</v>
      </c>
      <c r="I15" s="1" t="s">
        <v>29</v>
      </c>
      <c r="J15" s="1" t="s">
        <v>30</v>
      </c>
      <c r="K15" s="1" t="s">
        <v>57</v>
      </c>
      <c r="M15" s="1">
        <v>110</v>
      </c>
      <c r="R15" s="1" t="s">
        <v>56</v>
      </c>
    </row>
    <row r="16" spans="1:45" x14ac:dyDescent="0.25">
      <c r="A16" s="1">
        <v>23</v>
      </c>
      <c r="B16" s="22" t="s">
        <v>58</v>
      </c>
      <c r="C16" s="1">
        <v>5</v>
      </c>
      <c r="D16" s="1" t="s">
        <v>51</v>
      </c>
      <c r="E16" s="1" t="s">
        <v>54</v>
      </c>
      <c r="F16" s="1" t="s">
        <v>45</v>
      </c>
      <c r="G16" s="1" t="s">
        <v>45</v>
      </c>
      <c r="H16" s="1" t="s">
        <v>45</v>
      </c>
      <c r="I16" s="1" t="s">
        <v>29</v>
      </c>
      <c r="J16" s="1" t="s">
        <v>52</v>
      </c>
      <c r="K16" s="1" t="s">
        <v>59</v>
      </c>
    </row>
    <row r="17" spans="1:13" x14ac:dyDescent="0.25">
      <c r="A17" s="1">
        <v>1</v>
      </c>
      <c r="B17" s="22" t="s">
        <v>2</v>
      </c>
      <c r="C17" s="1">
        <v>25</v>
      </c>
      <c r="D17" s="1" t="s">
        <v>51</v>
      </c>
      <c r="E17" s="1" t="s">
        <v>54</v>
      </c>
      <c r="F17" s="1" t="s">
        <v>29</v>
      </c>
      <c r="G17" s="1" t="s">
        <v>45</v>
      </c>
      <c r="H17" s="1" t="s">
        <v>45</v>
      </c>
      <c r="I17" s="1" t="s">
        <v>29</v>
      </c>
      <c r="J17" s="1" t="s">
        <v>52</v>
      </c>
      <c r="K17" s="1" t="s">
        <v>60</v>
      </c>
    </row>
    <row r="18" spans="1:13" x14ac:dyDescent="0.25">
      <c r="A18" s="1">
        <v>7</v>
      </c>
      <c r="B18" s="22" t="s">
        <v>61</v>
      </c>
      <c r="C18" s="1">
        <v>28</v>
      </c>
      <c r="D18" s="1" t="s">
        <v>56</v>
      </c>
      <c r="E18" s="1" t="s">
        <v>54</v>
      </c>
      <c r="F18" s="1" t="s">
        <v>29</v>
      </c>
      <c r="G18" s="1" t="s">
        <v>29</v>
      </c>
      <c r="H18" s="1" t="s">
        <v>45</v>
      </c>
      <c r="I18" s="1" t="s">
        <v>29</v>
      </c>
      <c r="J18" s="1" t="s">
        <v>52</v>
      </c>
      <c r="K18" s="1" t="s">
        <v>59</v>
      </c>
    </row>
    <row r="19" spans="1:13" x14ac:dyDescent="0.25">
      <c r="A19" s="1">
        <v>17</v>
      </c>
      <c r="B19" s="22" t="s">
        <v>62</v>
      </c>
      <c r="C19" s="1">
        <v>30</v>
      </c>
      <c r="D19" s="1" t="s">
        <v>56</v>
      </c>
      <c r="E19" s="1" t="s">
        <v>54</v>
      </c>
      <c r="F19" s="1" t="s">
        <v>45</v>
      </c>
      <c r="G19" s="1" t="s">
        <v>45</v>
      </c>
      <c r="H19" s="1" t="s">
        <v>45</v>
      </c>
      <c r="I19" s="1" t="s">
        <v>29</v>
      </c>
      <c r="J19" s="1" t="s">
        <v>52</v>
      </c>
      <c r="K19" s="1" t="s">
        <v>63</v>
      </c>
    </row>
    <row r="20" spans="1:13" x14ac:dyDescent="0.25">
      <c r="A20" s="1">
        <v>9</v>
      </c>
      <c r="B20" s="22" t="s">
        <v>64</v>
      </c>
      <c r="C20" s="1">
        <v>33</v>
      </c>
      <c r="D20" s="1" t="s">
        <v>56</v>
      </c>
      <c r="E20" s="1" t="s">
        <v>54</v>
      </c>
      <c r="F20" s="1" t="s">
        <v>29</v>
      </c>
      <c r="G20" s="1" t="s">
        <v>45</v>
      </c>
      <c r="H20" s="1" t="s">
        <v>45</v>
      </c>
      <c r="I20" s="1" t="s">
        <v>29</v>
      </c>
      <c r="J20" s="1" t="s">
        <v>52</v>
      </c>
      <c r="K20" s="1" t="s">
        <v>65</v>
      </c>
    </row>
    <row r="21" spans="1:13" x14ac:dyDescent="0.25">
      <c r="A21" s="1">
        <v>45</v>
      </c>
      <c r="B21" s="22" t="s">
        <v>66</v>
      </c>
      <c r="C21" s="1">
        <v>1</v>
      </c>
      <c r="D21" s="1" t="s">
        <v>56</v>
      </c>
      <c r="E21" s="1" t="s">
        <v>54</v>
      </c>
      <c r="F21" s="1" t="s">
        <v>29</v>
      </c>
      <c r="G21" s="1" t="s">
        <v>45</v>
      </c>
      <c r="H21" s="1" t="s">
        <v>45</v>
      </c>
      <c r="I21" s="1" t="s">
        <v>29</v>
      </c>
      <c r="J21" s="1" t="s">
        <v>49</v>
      </c>
      <c r="K21" s="1" t="s">
        <v>65</v>
      </c>
    </row>
    <row r="22" spans="1:13" x14ac:dyDescent="0.25">
      <c r="A22" s="1">
        <v>25</v>
      </c>
      <c r="B22" s="22" t="s">
        <v>67</v>
      </c>
      <c r="C22" s="1">
        <v>4</v>
      </c>
      <c r="D22" s="1" t="s">
        <v>56</v>
      </c>
      <c r="E22" s="1" t="s">
        <v>54</v>
      </c>
      <c r="F22" s="1" t="s">
        <v>45</v>
      </c>
      <c r="G22" s="1" t="s">
        <v>45</v>
      </c>
      <c r="H22" s="1" t="s">
        <v>45</v>
      </c>
      <c r="I22" s="1" t="s">
        <v>29</v>
      </c>
      <c r="J22" s="1" t="s">
        <v>49</v>
      </c>
      <c r="K22" s="1" t="s">
        <v>65</v>
      </c>
    </row>
    <row r="23" spans="1:13" x14ac:dyDescent="0.25">
      <c r="A23" s="1">
        <v>11</v>
      </c>
      <c r="B23" s="22" t="s">
        <v>68</v>
      </c>
      <c r="C23" s="1">
        <v>31</v>
      </c>
      <c r="D23" s="1" t="s">
        <v>56</v>
      </c>
      <c r="E23" s="1" t="s">
        <v>54</v>
      </c>
      <c r="F23" s="1" t="s">
        <v>45</v>
      </c>
      <c r="G23" s="1" t="s">
        <v>45</v>
      </c>
      <c r="H23" s="1" t="s">
        <v>45</v>
      </c>
      <c r="I23" s="1" t="s">
        <v>29</v>
      </c>
      <c r="J23" s="1" t="s">
        <v>49</v>
      </c>
      <c r="K23" s="1" t="s">
        <v>69</v>
      </c>
    </row>
    <row r="24" spans="1:13" x14ac:dyDescent="0.25">
      <c r="A24" s="1">
        <v>12</v>
      </c>
      <c r="B24" s="22" t="s">
        <v>70</v>
      </c>
      <c r="C24" s="1">
        <v>36</v>
      </c>
      <c r="D24" s="1" t="s">
        <v>27</v>
      </c>
      <c r="E24" s="1" t="s">
        <v>54</v>
      </c>
      <c r="F24" s="1" t="s">
        <v>45</v>
      </c>
      <c r="G24" s="1" t="s">
        <v>45</v>
      </c>
      <c r="H24" s="1" t="s">
        <v>45</v>
      </c>
      <c r="I24" s="1" t="s">
        <v>29</v>
      </c>
      <c r="J24" s="1" t="s">
        <v>49</v>
      </c>
      <c r="K24" s="1" t="s">
        <v>59</v>
      </c>
    </row>
    <row r="25" spans="1:13" x14ac:dyDescent="0.25">
      <c r="A25" s="1">
        <v>21</v>
      </c>
      <c r="B25" s="22" t="s">
        <v>71</v>
      </c>
      <c r="C25" s="1">
        <v>2</v>
      </c>
      <c r="D25" s="1" t="s">
        <v>56</v>
      </c>
      <c r="E25" s="1" t="s">
        <v>54</v>
      </c>
      <c r="F25" s="1" t="s">
        <v>45</v>
      </c>
      <c r="G25" s="1" t="s">
        <v>45</v>
      </c>
      <c r="H25" s="1" t="s">
        <v>45</v>
      </c>
      <c r="I25" s="1" t="s">
        <v>29</v>
      </c>
      <c r="J25" s="1" t="s">
        <v>30</v>
      </c>
    </row>
    <row r="26" spans="1:13" x14ac:dyDescent="0.25">
      <c r="A26" s="1">
        <v>44</v>
      </c>
      <c r="B26" s="22" t="s">
        <v>72</v>
      </c>
      <c r="C26" s="1">
        <v>39</v>
      </c>
      <c r="D26" s="1" t="s">
        <v>27</v>
      </c>
      <c r="E26" s="1" t="s">
        <v>54</v>
      </c>
      <c r="F26" s="1" t="s">
        <v>29</v>
      </c>
      <c r="G26" s="1" t="s">
        <v>45</v>
      </c>
      <c r="H26" s="1" t="s">
        <v>45</v>
      </c>
      <c r="I26" s="1" t="s">
        <v>29</v>
      </c>
      <c r="J26" s="1" t="s">
        <v>30</v>
      </c>
    </row>
    <row r="27" spans="1:13" x14ac:dyDescent="0.25">
      <c r="A27" s="1">
        <v>13</v>
      </c>
      <c r="B27" s="22" t="s">
        <v>73</v>
      </c>
      <c r="C27" s="1">
        <v>236</v>
      </c>
      <c r="D27" s="1" t="s">
        <v>56</v>
      </c>
      <c r="E27" s="1" t="s">
        <v>54</v>
      </c>
      <c r="F27" s="1" t="s">
        <v>45</v>
      </c>
      <c r="G27" s="1" t="s">
        <v>45</v>
      </c>
      <c r="H27" s="1" t="s">
        <v>45</v>
      </c>
      <c r="I27" s="1" t="s">
        <v>29</v>
      </c>
      <c r="J27" s="1" t="s">
        <v>30</v>
      </c>
    </row>
    <row r="28" spans="1:13" x14ac:dyDescent="0.25">
      <c r="A28" s="1">
        <v>43</v>
      </c>
      <c r="B28" s="22" t="s">
        <v>74</v>
      </c>
      <c r="C28" s="1">
        <v>453</v>
      </c>
      <c r="D28" s="1" t="s">
        <v>56</v>
      </c>
      <c r="E28" s="1" t="s">
        <v>54</v>
      </c>
      <c r="F28" s="1" t="s">
        <v>29</v>
      </c>
      <c r="G28" s="1" t="s">
        <v>45</v>
      </c>
      <c r="H28" s="1" t="s">
        <v>45</v>
      </c>
      <c r="I28" s="1" t="s">
        <v>29</v>
      </c>
      <c r="J28" s="1" t="s">
        <v>30</v>
      </c>
      <c r="K28" s="1" t="s">
        <v>75</v>
      </c>
      <c r="M28" s="1">
        <v>90</v>
      </c>
    </row>
    <row r="29" spans="1:13" x14ac:dyDescent="0.25">
      <c r="A29" s="1">
        <v>24</v>
      </c>
      <c r="B29" s="22" t="s">
        <v>76</v>
      </c>
      <c r="C29" s="1">
        <v>45</v>
      </c>
      <c r="D29" s="1" t="s">
        <v>56</v>
      </c>
      <c r="E29" s="1" t="s">
        <v>44</v>
      </c>
      <c r="F29" s="1" t="s">
        <v>45</v>
      </c>
      <c r="G29" s="1" t="s">
        <v>45</v>
      </c>
      <c r="H29" s="1" t="s">
        <v>45</v>
      </c>
      <c r="I29" s="1" t="s">
        <v>45</v>
      </c>
      <c r="J29" s="1" t="s">
        <v>46</v>
      </c>
    </row>
    <row r="30" spans="1:13" x14ac:dyDescent="0.25">
      <c r="A30" s="1">
        <v>26</v>
      </c>
      <c r="B30" s="22" t="s">
        <v>77</v>
      </c>
      <c r="C30" s="1">
        <v>47</v>
      </c>
      <c r="D30" s="1" t="s">
        <v>56</v>
      </c>
      <c r="E30" s="1" t="s">
        <v>44</v>
      </c>
      <c r="F30" s="1" t="s">
        <v>45</v>
      </c>
      <c r="G30" s="1" t="s">
        <v>45</v>
      </c>
      <c r="H30" s="1" t="s">
        <v>45</v>
      </c>
      <c r="I30" s="1" t="s">
        <v>45</v>
      </c>
      <c r="J30" s="1" t="s">
        <v>46</v>
      </c>
    </row>
    <row r="31" spans="1:13" x14ac:dyDescent="0.25">
      <c r="A31" s="1">
        <v>22</v>
      </c>
      <c r="B31" s="22" t="s">
        <v>78</v>
      </c>
      <c r="C31" s="1">
        <v>27</v>
      </c>
      <c r="D31" s="1" t="s">
        <v>56</v>
      </c>
      <c r="E31" s="1" t="s">
        <v>44</v>
      </c>
      <c r="F31" s="1" t="s">
        <v>45</v>
      </c>
      <c r="G31" s="1" t="s">
        <v>45</v>
      </c>
      <c r="H31" s="1" t="s">
        <v>45</v>
      </c>
      <c r="I31" s="1" t="s">
        <v>45</v>
      </c>
      <c r="J31" s="1" t="s">
        <v>52</v>
      </c>
      <c r="K31" s="1" t="s">
        <v>65</v>
      </c>
    </row>
    <row r="32" spans="1:13" x14ac:dyDescent="0.25">
      <c r="A32" s="1">
        <v>10</v>
      </c>
      <c r="B32" s="22" t="s">
        <v>79</v>
      </c>
      <c r="C32" s="1">
        <v>34</v>
      </c>
      <c r="D32" s="1" t="s">
        <v>56</v>
      </c>
      <c r="E32" s="1" t="s">
        <v>44</v>
      </c>
      <c r="F32" s="1" t="s">
        <v>45</v>
      </c>
      <c r="G32" s="1" t="s">
        <v>45</v>
      </c>
      <c r="H32" s="1" t="s">
        <v>45</v>
      </c>
      <c r="I32" s="1" t="s">
        <v>45</v>
      </c>
      <c r="J32" s="1" t="s">
        <v>49</v>
      </c>
      <c r="K32" s="1" t="s">
        <v>63</v>
      </c>
    </row>
    <row r="33" spans="1:13" x14ac:dyDescent="0.25">
      <c r="A33" s="1">
        <v>20</v>
      </c>
      <c r="B33" s="22" t="s">
        <v>80</v>
      </c>
      <c r="C33" s="1">
        <v>215</v>
      </c>
      <c r="D33" s="1" t="s">
        <v>56</v>
      </c>
      <c r="E33" s="1" t="s">
        <v>44</v>
      </c>
      <c r="F33" s="1" t="s">
        <v>45</v>
      </c>
      <c r="G33" s="1" t="s">
        <v>45</v>
      </c>
      <c r="H33" s="1" t="s">
        <v>45</v>
      </c>
      <c r="I33" s="1" t="s">
        <v>45</v>
      </c>
      <c r="J33" s="1" t="s">
        <v>30</v>
      </c>
    </row>
    <row r="34" spans="1:13" x14ac:dyDescent="0.25">
      <c r="A34" s="1">
        <v>6</v>
      </c>
      <c r="B34" s="22" t="s">
        <v>81</v>
      </c>
      <c r="C34" s="1">
        <v>231</v>
      </c>
      <c r="D34" s="1" t="s">
        <v>56</v>
      </c>
      <c r="E34" s="1" t="s">
        <v>44</v>
      </c>
      <c r="F34" s="1" t="s">
        <v>29</v>
      </c>
      <c r="G34" s="1" t="s">
        <v>29</v>
      </c>
      <c r="H34" s="1" t="s">
        <v>45</v>
      </c>
      <c r="I34" s="1" t="s">
        <v>45</v>
      </c>
      <c r="J34" s="1" t="s">
        <v>30</v>
      </c>
    </row>
    <row r="35" spans="1:13" x14ac:dyDescent="0.25">
      <c r="A35" s="1">
        <v>15</v>
      </c>
      <c r="B35" s="22" t="s">
        <v>82</v>
      </c>
      <c r="C35" s="1">
        <v>237</v>
      </c>
      <c r="D35" s="1" t="s">
        <v>27</v>
      </c>
      <c r="E35" s="1" t="s">
        <v>44</v>
      </c>
      <c r="F35" s="1" t="s">
        <v>45</v>
      </c>
      <c r="G35" s="1" t="s">
        <v>45</v>
      </c>
      <c r="H35" s="1" t="s">
        <v>45</v>
      </c>
      <c r="I35" s="1" t="s">
        <v>45</v>
      </c>
      <c r="J35" s="1" t="s">
        <v>30</v>
      </c>
      <c r="K35" s="1" t="s">
        <v>83</v>
      </c>
    </row>
    <row r="36" spans="1:13" s="1" customFormat="1" x14ac:dyDescent="0.25">
      <c r="A36" s="1">
        <v>19</v>
      </c>
      <c r="B36" s="22" t="s">
        <v>84</v>
      </c>
      <c r="C36" s="1">
        <v>238</v>
      </c>
      <c r="D36" s="1" t="s">
        <v>56</v>
      </c>
      <c r="E36" s="1" t="s">
        <v>44</v>
      </c>
      <c r="F36" s="1" t="s">
        <v>45</v>
      </c>
      <c r="G36" s="1" t="s">
        <v>45</v>
      </c>
      <c r="H36" s="1" t="s">
        <v>45</v>
      </c>
      <c r="I36" s="1" t="s">
        <v>45</v>
      </c>
      <c r="J36" s="1" t="s">
        <v>30</v>
      </c>
      <c r="M36" s="1">
        <v>230</v>
      </c>
    </row>
    <row r="37" spans="1:13" s="1" customFormat="1" x14ac:dyDescent="0.25">
      <c r="A37" s="1">
        <v>16</v>
      </c>
      <c r="B37" s="22" t="s">
        <v>85</v>
      </c>
      <c r="C37" s="1">
        <v>40</v>
      </c>
      <c r="D37" s="1" t="s">
        <v>56</v>
      </c>
      <c r="E37" s="1" t="s">
        <v>28</v>
      </c>
      <c r="F37" s="1" t="s">
        <v>45</v>
      </c>
      <c r="G37" s="1" t="s">
        <v>45</v>
      </c>
      <c r="H37" s="1" t="s">
        <v>29</v>
      </c>
      <c r="I37" s="1" t="s">
        <v>45</v>
      </c>
      <c r="J37" s="1" t="s">
        <v>46</v>
      </c>
    </row>
    <row r="38" spans="1:13" s="1" customFormat="1" x14ac:dyDescent="0.25">
      <c r="A38" s="1">
        <v>32</v>
      </c>
      <c r="B38" s="22" t="s">
        <v>86</v>
      </c>
      <c r="C38" s="1">
        <v>45</v>
      </c>
      <c r="D38" s="1" t="s">
        <v>56</v>
      </c>
      <c r="E38" s="1" t="s">
        <v>28</v>
      </c>
      <c r="F38" s="1" t="s">
        <v>45</v>
      </c>
      <c r="G38" s="1" t="s">
        <v>45</v>
      </c>
      <c r="H38" s="1" t="s">
        <v>29</v>
      </c>
      <c r="I38" s="1" t="s">
        <v>45</v>
      </c>
      <c r="J38" s="1" t="s">
        <v>46</v>
      </c>
    </row>
    <row r="39" spans="1:13" s="1" customFormat="1" x14ac:dyDescent="0.25">
      <c r="A39" s="1">
        <v>27</v>
      </c>
      <c r="B39" s="22" t="s">
        <v>87</v>
      </c>
      <c r="C39" s="1">
        <v>48</v>
      </c>
      <c r="D39" s="1" t="s">
        <v>56</v>
      </c>
      <c r="E39" s="1" t="s">
        <v>28</v>
      </c>
      <c r="F39" s="1" t="s">
        <v>45</v>
      </c>
      <c r="G39" s="1" t="s">
        <v>45</v>
      </c>
      <c r="H39" s="1" t="s">
        <v>29</v>
      </c>
      <c r="I39" s="1" t="s">
        <v>45</v>
      </c>
      <c r="J39" s="1" t="s">
        <v>46</v>
      </c>
    </row>
    <row r="40" spans="1:13" s="1" customFormat="1" x14ac:dyDescent="0.25">
      <c r="A40" s="1">
        <v>29</v>
      </c>
      <c r="B40" s="22" t="s">
        <v>88</v>
      </c>
      <c r="C40" s="1">
        <v>54</v>
      </c>
      <c r="D40" s="1" t="s">
        <v>56</v>
      </c>
      <c r="E40" s="1" t="s">
        <v>28</v>
      </c>
      <c r="F40" s="1" t="s">
        <v>45</v>
      </c>
      <c r="G40" s="1" t="s">
        <v>45</v>
      </c>
      <c r="H40" s="1" t="s">
        <v>29</v>
      </c>
      <c r="I40" s="1" t="s">
        <v>45</v>
      </c>
      <c r="J40" s="1" t="s">
        <v>46</v>
      </c>
    </row>
    <row r="41" spans="1:13" s="1" customFormat="1" x14ac:dyDescent="0.25">
      <c r="A41" s="1">
        <v>33</v>
      </c>
      <c r="B41" s="22" t="s">
        <v>89</v>
      </c>
      <c r="C41" s="1">
        <v>77</v>
      </c>
      <c r="D41" s="1" t="s">
        <v>56</v>
      </c>
      <c r="E41" s="1" t="s">
        <v>28</v>
      </c>
      <c r="F41" s="1" t="s">
        <v>45</v>
      </c>
      <c r="G41" s="1" t="s">
        <v>45</v>
      </c>
      <c r="H41" s="1" t="s">
        <v>45</v>
      </c>
      <c r="I41" s="1" t="s">
        <v>45</v>
      </c>
      <c r="J41" s="1" t="s">
        <v>46</v>
      </c>
    </row>
    <row r="42" spans="1:13" s="1" customFormat="1" x14ac:dyDescent="0.25">
      <c r="A42" s="1">
        <v>5</v>
      </c>
      <c r="B42" s="22" t="s">
        <v>90</v>
      </c>
      <c r="C42" s="1">
        <v>98</v>
      </c>
      <c r="D42" s="1" t="s">
        <v>56</v>
      </c>
      <c r="E42" s="1" t="s">
        <v>28</v>
      </c>
      <c r="F42" s="1" t="s">
        <v>29</v>
      </c>
      <c r="G42" s="1" t="s">
        <v>29</v>
      </c>
      <c r="H42" s="1" t="s">
        <v>29</v>
      </c>
      <c r="I42" s="1" t="s">
        <v>45</v>
      </c>
      <c r="J42" s="1" t="s">
        <v>46</v>
      </c>
    </row>
    <row r="43" spans="1:13" s="1" customFormat="1" x14ac:dyDescent="0.25">
      <c r="A43" s="1">
        <v>2</v>
      </c>
      <c r="B43" s="22" t="s">
        <v>91</v>
      </c>
      <c r="C43" s="1">
        <v>110</v>
      </c>
      <c r="D43" s="1" t="s">
        <v>56</v>
      </c>
      <c r="E43" s="1" t="s">
        <v>28</v>
      </c>
      <c r="F43" s="1" t="s">
        <v>45</v>
      </c>
      <c r="G43" s="1" t="s">
        <v>29</v>
      </c>
      <c r="H43" s="1" t="s">
        <v>29</v>
      </c>
      <c r="I43" s="1" t="s">
        <v>45</v>
      </c>
      <c r="J43" s="1" t="s">
        <v>46</v>
      </c>
    </row>
    <row r="44" spans="1:13" s="1" customFormat="1" x14ac:dyDescent="0.25">
      <c r="A44" s="1">
        <v>4</v>
      </c>
      <c r="B44" s="22" t="s">
        <v>92</v>
      </c>
      <c r="C44" s="1">
        <v>112</v>
      </c>
      <c r="D44" s="1" t="s">
        <v>27</v>
      </c>
      <c r="E44" s="1" t="s">
        <v>28</v>
      </c>
      <c r="F44" s="1" t="s">
        <v>29</v>
      </c>
      <c r="G44" s="1" t="s">
        <v>45</v>
      </c>
      <c r="H44" s="1" t="s">
        <v>29</v>
      </c>
      <c r="I44" s="1" t="s">
        <v>45</v>
      </c>
      <c r="J44" s="1" t="s">
        <v>46</v>
      </c>
    </row>
    <row r="45" spans="1:13" s="1" customFormat="1" x14ac:dyDescent="0.25">
      <c r="A45" s="1">
        <v>14</v>
      </c>
      <c r="B45" s="22" t="s">
        <v>93</v>
      </c>
      <c r="C45" s="1">
        <v>38</v>
      </c>
      <c r="D45" s="1" t="s">
        <v>27</v>
      </c>
      <c r="E45" s="1" t="s">
        <v>28</v>
      </c>
      <c r="F45" s="1" t="s">
        <v>45</v>
      </c>
      <c r="G45" s="1" t="s">
        <v>45</v>
      </c>
      <c r="H45" s="1" t="s">
        <v>29</v>
      </c>
      <c r="I45" s="1" t="s">
        <v>45</v>
      </c>
      <c r="J45" s="1" t="s">
        <v>52</v>
      </c>
      <c r="K45" s="1" t="s">
        <v>53</v>
      </c>
    </row>
    <row r="46" spans="1:13" s="1" customFormat="1" x14ac:dyDescent="0.25">
      <c r="A46" s="1">
        <v>18</v>
      </c>
      <c r="B46" s="22" t="s">
        <v>94</v>
      </c>
      <c r="C46" s="1">
        <v>42</v>
      </c>
      <c r="D46" s="1" t="s">
        <v>56</v>
      </c>
      <c r="E46" s="1" t="s">
        <v>28</v>
      </c>
      <c r="F46" s="1" t="s">
        <v>45</v>
      </c>
      <c r="G46" s="1" t="s">
        <v>45</v>
      </c>
      <c r="H46" s="1" t="s">
        <v>29</v>
      </c>
      <c r="I46" s="1" t="s">
        <v>45</v>
      </c>
      <c r="J46" s="1" t="s">
        <v>52</v>
      </c>
      <c r="K46" s="1" t="s">
        <v>53</v>
      </c>
    </row>
    <row r="47" spans="1:13" s="1" customFormat="1" x14ac:dyDescent="0.25">
      <c r="A47" s="1">
        <v>28</v>
      </c>
      <c r="B47" s="22" t="s">
        <v>95</v>
      </c>
      <c r="C47" s="1">
        <v>116</v>
      </c>
      <c r="D47" s="1" t="s">
        <v>56</v>
      </c>
      <c r="E47" s="1" t="s">
        <v>28</v>
      </c>
      <c r="F47" s="1" t="s">
        <v>45</v>
      </c>
      <c r="G47" s="1" t="s">
        <v>45</v>
      </c>
      <c r="H47" s="1" t="s">
        <v>45</v>
      </c>
      <c r="I47" s="1" t="s">
        <v>45</v>
      </c>
      <c r="J47" s="1" t="s">
        <v>30</v>
      </c>
      <c r="K47" s="1" t="s">
        <v>96</v>
      </c>
    </row>
    <row r="48" spans="1:13" s="1" customFormat="1" x14ac:dyDescent="0.25">
      <c r="A48" s="1">
        <v>31</v>
      </c>
      <c r="B48" s="22" t="s">
        <v>97</v>
      </c>
      <c r="C48" s="1">
        <v>234</v>
      </c>
      <c r="D48" s="1" t="s">
        <v>56</v>
      </c>
      <c r="E48" s="1" t="s">
        <v>28</v>
      </c>
      <c r="F48" s="1" t="s">
        <v>45</v>
      </c>
      <c r="G48" s="1" t="s">
        <v>45</v>
      </c>
      <c r="H48" s="1" t="s">
        <v>45</v>
      </c>
      <c r="I48" s="1" t="s">
        <v>45</v>
      </c>
      <c r="J48" s="1" t="s">
        <v>30</v>
      </c>
    </row>
    <row r="49" spans="1:11" s="1" customFormat="1" x14ac:dyDescent="0.25">
      <c r="A49" s="1">
        <v>35</v>
      </c>
      <c r="B49" s="22" t="s">
        <v>98</v>
      </c>
      <c r="C49" s="1">
        <v>76</v>
      </c>
      <c r="D49" s="1" t="s">
        <v>56</v>
      </c>
      <c r="E49" s="1" t="s">
        <v>44</v>
      </c>
      <c r="F49" s="1" t="s">
        <v>45</v>
      </c>
      <c r="G49" s="1" t="s">
        <v>45</v>
      </c>
      <c r="H49" s="1" t="s">
        <v>45</v>
      </c>
      <c r="I49" s="1" t="s">
        <v>45</v>
      </c>
      <c r="J49" s="1" t="s">
        <v>46</v>
      </c>
    </row>
    <row r="50" spans="1:11" s="1" customFormat="1" x14ac:dyDescent="0.25">
      <c r="A50" s="1">
        <v>30</v>
      </c>
      <c r="B50" s="22" t="s">
        <v>99</v>
      </c>
      <c r="C50" s="1">
        <v>87</v>
      </c>
      <c r="D50" s="1" t="s">
        <v>56</v>
      </c>
      <c r="E50" s="1" t="s">
        <v>44</v>
      </c>
      <c r="F50" s="1" t="s">
        <v>45</v>
      </c>
      <c r="G50" s="1" t="s">
        <v>45</v>
      </c>
      <c r="H50" s="1" t="s">
        <v>45</v>
      </c>
      <c r="I50" s="1" t="s">
        <v>45</v>
      </c>
      <c r="J50" s="1" t="s">
        <v>46</v>
      </c>
    </row>
    <row r="51" spans="1:11" s="1" customFormat="1" x14ac:dyDescent="0.25">
      <c r="A51" s="1">
        <v>41</v>
      </c>
      <c r="B51" s="22" t="s">
        <v>100</v>
      </c>
      <c r="C51" s="1">
        <v>1</v>
      </c>
      <c r="D51" s="1" t="s">
        <v>56</v>
      </c>
      <c r="E51" s="1" t="s">
        <v>44</v>
      </c>
      <c r="F51" s="1" t="s">
        <v>29</v>
      </c>
      <c r="G51" s="1" t="s">
        <v>45</v>
      </c>
      <c r="H51" s="1" t="s">
        <v>45</v>
      </c>
      <c r="I51" s="1" t="s">
        <v>45</v>
      </c>
      <c r="J51" s="1" t="s">
        <v>49</v>
      </c>
      <c r="K51" s="1" t="s">
        <v>65</v>
      </c>
    </row>
    <row r="52" spans="1:11" s="1" customFormat="1" x14ac:dyDescent="0.25">
      <c r="A52" s="1">
        <v>34</v>
      </c>
      <c r="B52" s="22" t="s">
        <v>101</v>
      </c>
      <c r="C52" s="1">
        <v>37</v>
      </c>
      <c r="D52" s="1" t="s">
        <v>27</v>
      </c>
      <c r="E52" s="1" t="s">
        <v>44</v>
      </c>
      <c r="F52" s="1" t="s">
        <v>45</v>
      </c>
      <c r="G52" s="1" t="s">
        <v>45</v>
      </c>
      <c r="H52" s="1" t="s">
        <v>45</v>
      </c>
      <c r="I52" s="1" t="s">
        <v>45</v>
      </c>
      <c r="J52" s="1" t="s">
        <v>30</v>
      </c>
    </row>
    <row r="53" spans="1:11" s="1" customFormat="1" x14ac:dyDescent="0.25">
      <c r="A53" s="1">
        <v>40</v>
      </c>
      <c r="B53" s="22" t="s">
        <v>102</v>
      </c>
      <c r="C53" s="1">
        <v>39</v>
      </c>
      <c r="D53" s="1" t="s">
        <v>27</v>
      </c>
      <c r="E53" s="1" t="s">
        <v>44</v>
      </c>
      <c r="F53" s="1" t="s">
        <v>29</v>
      </c>
      <c r="G53" s="1" t="s">
        <v>45</v>
      </c>
      <c r="H53" s="1" t="s">
        <v>45</v>
      </c>
      <c r="I53" s="1" t="s">
        <v>45</v>
      </c>
      <c r="J53" s="1" t="s">
        <v>30</v>
      </c>
    </row>
    <row r="54" spans="1:11" s="1" customFormat="1" x14ac:dyDescent="0.25">
      <c r="A54" s="1">
        <v>37</v>
      </c>
      <c r="B54" s="22" t="s">
        <v>103</v>
      </c>
      <c r="C54" s="1">
        <v>232</v>
      </c>
      <c r="D54" s="1" t="s">
        <v>56</v>
      </c>
      <c r="E54" s="1" t="s">
        <v>44</v>
      </c>
      <c r="F54" s="1" t="s">
        <v>45</v>
      </c>
      <c r="G54" s="1" t="s">
        <v>45</v>
      </c>
      <c r="H54" s="1" t="s">
        <v>45</v>
      </c>
      <c r="I54" s="1" t="s">
        <v>45</v>
      </c>
      <c r="J54" s="1" t="s">
        <v>30</v>
      </c>
    </row>
    <row r="55" spans="1:11" s="1" customFormat="1" x14ac:dyDescent="0.25">
      <c r="A55" s="1">
        <v>38</v>
      </c>
      <c r="B55" s="22" t="s">
        <v>104</v>
      </c>
      <c r="C55" s="1">
        <v>233</v>
      </c>
      <c r="D55" s="1" t="s">
        <v>56</v>
      </c>
      <c r="E55" s="1" t="s">
        <v>44</v>
      </c>
      <c r="F55" s="1" t="s">
        <v>45</v>
      </c>
      <c r="G55" s="1" t="s">
        <v>45</v>
      </c>
      <c r="H55" s="1" t="s">
        <v>45</v>
      </c>
      <c r="I55" s="1" t="s">
        <v>45</v>
      </c>
      <c r="J55" s="1" t="s">
        <v>30</v>
      </c>
      <c r="K55" s="1" t="s">
        <v>96</v>
      </c>
    </row>
    <row r="56" spans="1:11" s="1" customFormat="1" x14ac:dyDescent="0.25">
      <c r="A56" s="1">
        <v>39</v>
      </c>
      <c r="B56" s="22" t="s">
        <v>105</v>
      </c>
      <c r="C56" s="1">
        <v>235</v>
      </c>
      <c r="D56" s="1" t="s">
        <v>56</v>
      </c>
      <c r="E56" s="1" t="s">
        <v>44</v>
      </c>
      <c r="F56" s="1" t="s">
        <v>45</v>
      </c>
      <c r="G56" s="1" t="s">
        <v>45</v>
      </c>
      <c r="H56" s="1" t="s">
        <v>45</v>
      </c>
      <c r="I56" s="1" t="s">
        <v>45</v>
      </c>
      <c r="J56" s="1" t="s">
        <v>30</v>
      </c>
    </row>
    <row r="57" spans="1:11" s="1" customFormat="1" x14ac:dyDescent="0.25">
      <c r="A57" s="1">
        <v>36</v>
      </c>
      <c r="B57" s="22" t="s">
        <v>106</v>
      </c>
      <c r="C57" s="1">
        <v>321</v>
      </c>
      <c r="D57" s="1" t="s">
        <v>56</v>
      </c>
      <c r="E57" s="1" t="s">
        <v>44</v>
      </c>
      <c r="F57" s="1" t="s">
        <v>45</v>
      </c>
      <c r="G57" s="1" t="s">
        <v>45</v>
      </c>
      <c r="H57" s="1" t="s">
        <v>45</v>
      </c>
      <c r="I57" s="1" t="s">
        <v>45</v>
      </c>
      <c r="J57" s="1" t="s">
        <v>30</v>
      </c>
    </row>
    <row r="58" spans="1:11" s="1" customFormat="1" x14ac:dyDescent="0.25">
      <c r="A58" s="1">
        <v>42</v>
      </c>
      <c r="B58" s="22" t="s">
        <v>107</v>
      </c>
      <c r="C58" s="1">
        <v>453</v>
      </c>
      <c r="D58" s="1" t="s">
        <v>56</v>
      </c>
      <c r="E58" s="1" t="s">
        <v>44</v>
      </c>
      <c r="F58" s="1" t="s">
        <v>29</v>
      </c>
      <c r="G58" s="1" t="s">
        <v>45</v>
      </c>
      <c r="H58" s="1" t="s">
        <v>45</v>
      </c>
      <c r="I58" s="1" t="s">
        <v>45</v>
      </c>
      <c r="J58" s="1" t="s">
        <v>30</v>
      </c>
      <c r="K58" s="1" t="s">
        <v>96</v>
      </c>
    </row>
    <row r="59" spans="1:11" s="1" customFormat="1" x14ac:dyDescent="0.25">
      <c r="B59" s="22"/>
    </row>
    <row r="60" spans="1:11" s="1" customFormat="1" x14ac:dyDescent="0.25">
      <c r="B60" s="22"/>
    </row>
    <row r="61" spans="1:11" s="1" customFormat="1" x14ac:dyDescent="0.25">
      <c r="B61" s="22"/>
    </row>
    <row r="62" spans="1:11" s="1" customFormat="1" x14ac:dyDescent="0.25">
      <c r="B62" s="22"/>
    </row>
    <row r="63" spans="1:11" s="1" customFormat="1" x14ac:dyDescent="0.25">
      <c r="B63" s="22"/>
    </row>
    <row r="64" spans="1:11" s="1" customFormat="1" x14ac:dyDescent="0.25">
      <c r="B64" s="22"/>
    </row>
    <row r="65" spans="2:2" s="1" customFormat="1" x14ac:dyDescent="0.25">
      <c r="B65" s="22"/>
    </row>
    <row r="66" spans="2:2" s="1" customFormat="1" x14ac:dyDescent="0.25">
      <c r="B66" s="22"/>
    </row>
    <row r="67" spans="2:2" s="1" customFormat="1" x14ac:dyDescent="0.25">
      <c r="B67" s="22"/>
    </row>
    <row r="68" spans="2:2" s="1" customFormat="1" x14ac:dyDescent="0.25">
      <c r="B68" s="22"/>
    </row>
    <row r="69" spans="2:2" s="1" customFormat="1" x14ac:dyDescent="0.25">
      <c r="B69" s="22"/>
    </row>
    <row r="70" spans="2:2" s="1" customFormat="1" x14ac:dyDescent="0.25">
      <c r="B70" s="22"/>
    </row>
    <row r="71" spans="2:2" s="1" customFormat="1" x14ac:dyDescent="0.25">
      <c r="B71" s="22"/>
    </row>
    <row r="72" spans="2:2" s="1" customFormat="1" x14ac:dyDescent="0.25">
      <c r="B72" s="22"/>
    </row>
    <row r="73" spans="2:2" s="1" customFormat="1" x14ac:dyDescent="0.25">
      <c r="B73" s="22"/>
    </row>
    <row r="74" spans="2:2" s="1" customFormat="1" x14ac:dyDescent="0.25">
      <c r="B74" s="22"/>
    </row>
    <row r="75" spans="2:2" s="1" customFormat="1" x14ac:dyDescent="0.25">
      <c r="B75" s="22"/>
    </row>
    <row r="76" spans="2:2" s="1" customFormat="1" x14ac:dyDescent="0.25">
      <c r="B76" s="22"/>
    </row>
    <row r="77" spans="2:2" s="1" customFormat="1" x14ac:dyDescent="0.25">
      <c r="B77" s="22"/>
    </row>
    <row r="78" spans="2:2" s="1" customFormat="1" x14ac:dyDescent="0.25">
      <c r="B78" s="22"/>
    </row>
    <row r="79" spans="2:2" s="1" customFormat="1" x14ac:dyDescent="0.25">
      <c r="B79" s="22"/>
    </row>
    <row r="80" spans="2:2" s="1" customFormat="1" x14ac:dyDescent="0.25">
      <c r="B80" s="22"/>
    </row>
    <row r="81" spans="2:2" s="1" customFormat="1" x14ac:dyDescent="0.25">
      <c r="B81" s="22"/>
    </row>
    <row r="82" spans="2:2" s="1" customFormat="1" x14ac:dyDescent="0.25">
      <c r="B82" s="22"/>
    </row>
    <row r="83" spans="2:2" s="1" customFormat="1" x14ac:dyDescent="0.25">
      <c r="B83" s="22"/>
    </row>
    <row r="84" spans="2:2" s="1" customFormat="1" x14ac:dyDescent="0.25">
      <c r="B84" s="22"/>
    </row>
    <row r="85" spans="2:2" s="1" customFormat="1" x14ac:dyDescent="0.25">
      <c r="B85" s="22"/>
    </row>
    <row r="86" spans="2:2" s="1" customFormat="1" x14ac:dyDescent="0.25">
      <c r="B86" s="22"/>
    </row>
    <row r="87" spans="2:2" s="1" customFormat="1" x14ac:dyDescent="0.25">
      <c r="B87" s="22"/>
    </row>
    <row r="88" spans="2:2" s="1" customFormat="1" x14ac:dyDescent="0.25">
      <c r="B88" s="22"/>
    </row>
    <row r="89" spans="2:2" s="1" customFormat="1" x14ac:dyDescent="0.25">
      <c r="B89" s="22"/>
    </row>
    <row r="90" spans="2:2" s="1" customFormat="1" x14ac:dyDescent="0.25">
      <c r="B90" s="22"/>
    </row>
    <row r="91" spans="2:2" s="1" customFormat="1" x14ac:dyDescent="0.25">
      <c r="B91" s="22"/>
    </row>
    <row r="92" spans="2:2" s="1" customFormat="1" x14ac:dyDescent="0.25">
      <c r="B92" s="22"/>
    </row>
    <row r="93" spans="2:2" s="1" customFormat="1" x14ac:dyDescent="0.25">
      <c r="B93" s="22"/>
    </row>
    <row r="94" spans="2:2" s="1" customFormat="1" x14ac:dyDescent="0.25">
      <c r="B94" s="22"/>
    </row>
    <row r="95" spans="2:2" s="1" customFormat="1" x14ac:dyDescent="0.25">
      <c r="B95" s="22"/>
    </row>
    <row r="96" spans="2:2" s="1" customFormat="1" x14ac:dyDescent="0.25">
      <c r="B96" s="22"/>
    </row>
    <row r="97" spans="2:2" s="1" customFormat="1" x14ac:dyDescent="0.25">
      <c r="B97" s="22"/>
    </row>
    <row r="98" spans="2:2" s="1" customFormat="1" x14ac:dyDescent="0.25">
      <c r="B98" s="22"/>
    </row>
    <row r="99" spans="2:2" s="1" customFormat="1" x14ac:dyDescent="0.25">
      <c r="B99" s="22"/>
    </row>
    <row r="100" spans="2:2" s="1" customFormat="1" x14ac:dyDescent="0.25">
      <c r="B100" s="22"/>
    </row>
    <row r="101" spans="2:2" s="1" customFormat="1" x14ac:dyDescent="0.25">
      <c r="B101" s="22"/>
    </row>
    <row r="102" spans="2:2" s="1" customFormat="1" x14ac:dyDescent="0.25">
      <c r="B102" s="22"/>
    </row>
    <row r="103" spans="2:2" s="1" customFormat="1" x14ac:dyDescent="0.25">
      <c r="B103" s="22"/>
    </row>
    <row r="104" spans="2:2" s="1" customFormat="1" x14ac:dyDescent="0.25">
      <c r="B104" s="22"/>
    </row>
    <row r="105" spans="2:2" s="1" customFormat="1" x14ac:dyDescent="0.25">
      <c r="B105" s="22"/>
    </row>
    <row r="106" spans="2:2" s="1" customFormat="1" x14ac:dyDescent="0.25">
      <c r="B106" s="22"/>
    </row>
    <row r="107" spans="2:2" s="1" customFormat="1" x14ac:dyDescent="0.25">
      <c r="B107" s="22"/>
    </row>
    <row r="108" spans="2:2" s="1" customFormat="1" x14ac:dyDescent="0.25">
      <c r="B108" s="22"/>
    </row>
    <row r="109" spans="2:2" s="1" customFormat="1" x14ac:dyDescent="0.25">
      <c r="B109" s="22"/>
    </row>
    <row r="110" spans="2:2" s="1" customFormat="1" x14ac:dyDescent="0.25">
      <c r="B110" s="22"/>
    </row>
    <row r="111" spans="2:2" s="1" customFormat="1" x14ac:dyDescent="0.25">
      <c r="B111" s="22"/>
    </row>
    <row r="112" spans="2:2" s="1" customFormat="1" x14ac:dyDescent="0.25">
      <c r="B112" s="22"/>
    </row>
    <row r="113" spans="2:2" s="1" customFormat="1" x14ac:dyDescent="0.25">
      <c r="B113" s="22"/>
    </row>
    <row r="114" spans="2:2" s="1" customFormat="1" x14ac:dyDescent="0.25">
      <c r="B114" s="22"/>
    </row>
    <row r="115" spans="2:2" s="1" customFormat="1" x14ac:dyDescent="0.25">
      <c r="B115" s="22"/>
    </row>
    <row r="116" spans="2:2" s="1" customFormat="1" x14ac:dyDescent="0.25">
      <c r="B116" s="22"/>
    </row>
    <row r="117" spans="2:2" s="1" customFormat="1" x14ac:dyDescent="0.25">
      <c r="B117" s="22"/>
    </row>
    <row r="118" spans="2:2" s="1" customFormat="1" x14ac:dyDescent="0.25">
      <c r="B118" s="22"/>
    </row>
    <row r="119" spans="2:2" s="1" customFormat="1" x14ac:dyDescent="0.25">
      <c r="B119" s="22"/>
    </row>
    <row r="120" spans="2:2" s="1" customFormat="1" x14ac:dyDescent="0.25">
      <c r="B120" s="22"/>
    </row>
    <row r="121" spans="2:2" s="1" customFormat="1" x14ac:dyDescent="0.25">
      <c r="B121" s="22"/>
    </row>
    <row r="122" spans="2:2" s="1" customFormat="1" x14ac:dyDescent="0.25">
      <c r="B122" s="22"/>
    </row>
    <row r="123" spans="2:2" s="1" customFormat="1" x14ac:dyDescent="0.25">
      <c r="B123" s="22"/>
    </row>
    <row r="124" spans="2:2" s="1" customFormat="1" x14ac:dyDescent="0.25">
      <c r="B124" s="22"/>
    </row>
    <row r="125" spans="2:2" s="1" customFormat="1" x14ac:dyDescent="0.25">
      <c r="B125" s="22"/>
    </row>
    <row r="126" spans="2:2" s="1" customFormat="1" x14ac:dyDescent="0.25">
      <c r="B126" s="22"/>
    </row>
    <row r="127" spans="2:2" s="1" customFormat="1" x14ac:dyDescent="0.25">
      <c r="B127" s="22"/>
    </row>
    <row r="128" spans="2:2" s="1" customFormat="1" x14ac:dyDescent="0.25">
      <c r="B128" s="22"/>
    </row>
    <row r="129" spans="2:2" s="1" customFormat="1" x14ac:dyDescent="0.25">
      <c r="B129" s="22"/>
    </row>
    <row r="130" spans="2:2" s="1" customFormat="1" x14ac:dyDescent="0.25">
      <c r="B130" s="22"/>
    </row>
    <row r="131" spans="2:2" s="1" customFormat="1" x14ac:dyDescent="0.25">
      <c r="B131" s="22"/>
    </row>
    <row r="132" spans="2:2" s="1" customFormat="1" x14ac:dyDescent="0.25">
      <c r="B132" s="22"/>
    </row>
    <row r="133" spans="2:2" s="1" customFormat="1" x14ac:dyDescent="0.25">
      <c r="B133" s="22"/>
    </row>
    <row r="134" spans="2:2" s="1" customFormat="1" x14ac:dyDescent="0.25">
      <c r="B134" s="22"/>
    </row>
    <row r="135" spans="2:2" s="1" customFormat="1" x14ac:dyDescent="0.25">
      <c r="B135" s="22"/>
    </row>
    <row r="136" spans="2:2" s="1" customFormat="1" x14ac:dyDescent="0.25">
      <c r="B136" s="22"/>
    </row>
    <row r="137" spans="2:2" s="1" customFormat="1" x14ac:dyDescent="0.25">
      <c r="B137" s="22"/>
    </row>
  </sheetData>
  <autoFilter ref="A13:P58">
    <sortState ref="A14:P58">
      <sortCondition ref="I13:I58"/>
    </sortState>
  </autoFilter>
  <mergeCells count="2">
    <mergeCell ref="E3:F3"/>
    <mergeCell ref="G3:H3"/>
  </mergeCells>
  <conditionalFormatting sqref="A12:B12">
    <cfRule type="containsText" dxfId="1" priority="1" operator="containsText" text="yes">
      <formula>NOT(ISERROR(SEARCH("yes",A12)))</formula>
    </cfRule>
    <cfRule type="containsText" dxfId="0" priority="2" operator="containsText" text="no">
      <formula>NOT(ISERROR(SEARCH("no",A12)))</formula>
    </cfRule>
  </conditionalFormatting>
  <dataValidations count="4">
    <dataValidation type="list" allowBlank="1" showInputMessage="1" showErrorMessage="1" sqref="J14:J231">
      <formula1>$W$11:$W$15</formula1>
    </dataValidation>
    <dataValidation type="list" allowBlank="1" showInputMessage="1" showErrorMessage="1" sqref="F14:I231">
      <formula1>$V$11:$V$13</formula1>
    </dataValidation>
    <dataValidation type="list" allowBlank="1" showInputMessage="1" showErrorMessage="1" sqref="E14:E231">
      <formula1>$T$11:$T$15</formula1>
    </dataValidation>
    <dataValidation type="list" allowBlank="1" showInputMessage="1" showErrorMessage="1" sqref="D14:D231">
      <formula1>$R$11:$R$16</formula1>
    </dataValidation>
  </dataValidation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Доклад B2B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toomuchfun</dc:creator>
  <cp:lastModifiedBy>toomuchfun</cp:lastModifiedBy>
  <dcterms:created xsi:type="dcterms:W3CDTF">2025-11-02T20:20:14Z</dcterms:created>
  <dcterms:modified xsi:type="dcterms:W3CDTF">2025-11-02T20:20:45Z</dcterms:modified>
</cp:coreProperties>
</file>